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<sst xmlns="http://schemas.openxmlformats.org/spreadsheetml/2006/main" count="85" uniqueCount="81">
  <si>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 xml:space="preserve">Skutočné plnenie </t>
  </si>
  <si>
    <t xml:space="preserve">Rozpočet 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</si>
  <si>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</si>
  <si>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</si>
  <si>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</si>
  <si>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</si>
  <si>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</si>
  <si>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</si>
  <si>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</si>
  <si>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</si>
  <si>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</si>
  <si>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>111003- Výnos z dane z príjmov</t>
  </si>
  <si>
    <t>110 - Dane z príjmov a kapitálového majetku</t>
  </si>
  <si>
    <t>100 - Daňové príjmy</t>
  </si>
  <si>
    <t>120 - Dane z majetku</t>
  </si>
  <si>
    <t>121001 - Daň z pozemkov</t>
  </si>
  <si>
    <t>121002 - Daň zo stavieb</t>
  </si>
  <si>
    <t>130  - Dane za tovary a služby</t>
  </si>
  <si>
    <t>133001 - Dan za psa</t>
  </si>
  <si>
    <t>133006 - Daň z ubytovania</t>
  </si>
  <si>
    <t>133013 - Za komunálne odpady a drobné stavebné odpady</t>
  </si>
  <si>
    <t>200 - Nedaňové príjmy</t>
  </si>
  <si>
    <t>210 - Príjmy z vlastníctva majetku</t>
  </si>
  <si>
    <t>212003 - Z prenajatých budov, priestorov, objektov</t>
  </si>
  <si>
    <t>221004 - Ostatné poplatky</t>
  </si>
  <si>
    <t>223001 - Za predaj  výrobkov, tovarov a služieb</t>
  </si>
  <si>
    <t>240 - Úroky z vkladov</t>
  </si>
  <si>
    <t>310 - Tuzemské bežné transfery</t>
  </si>
  <si>
    <t>01- Všeobecné verejné služby</t>
  </si>
  <si>
    <t>0620 - Rozvoj obce</t>
  </si>
  <si>
    <t>0620 .630 - Tovary a služby</t>
  </si>
  <si>
    <t>0640 - Verejné osvetlenie</t>
  </si>
  <si>
    <t>10 - Sociálne zabezpečenie</t>
  </si>
  <si>
    <t>222003 - Pokuty</t>
  </si>
  <si>
    <t>292 - Ostatné príjmy</t>
  </si>
  <si>
    <t>10405- Dávky sociálneho zabezpčenia RP ŠR</t>
  </si>
  <si>
    <t>312012 - Na prenesený výkon štátnej správy - REGOB/ost. dot.</t>
  </si>
  <si>
    <t>311- Granty</t>
  </si>
  <si>
    <t>312001 - Zo štatného rozpočtu</t>
  </si>
  <si>
    <t>0860 - ZPOZ</t>
  </si>
  <si>
    <t xml:space="preserve">10202 - Sociálna pomoc </t>
  </si>
  <si>
    <t>220- Administratívne poplatky a iné poplatky a platby</t>
  </si>
  <si>
    <t xml:space="preserve">Príjmy </t>
  </si>
  <si>
    <t xml:space="preserve">Výdavky </t>
  </si>
  <si>
    <t>Spolu</t>
  </si>
  <si>
    <t>212002- Z  prenajatých pozemkov</t>
  </si>
  <si>
    <t>0860 .630 - Tovary a služby</t>
  </si>
  <si>
    <t>0860 .640 - Bežné transfery</t>
  </si>
  <si>
    <t>312012 - Na prenesený výkon štátnej správy</t>
  </si>
  <si>
    <t>03 - Verejný poriadok a bezpečnosť</t>
  </si>
  <si>
    <t>01.1.1 - Výkonné a zákonodárne orgány</t>
  </si>
  <si>
    <t>Očakávaná  skutočnosť</t>
  </si>
  <si>
    <t>610 - Mzdy</t>
  </si>
  <si>
    <t>620 - Odvody</t>
  </si>
  <si>
    <t>630 - Tovary a služby</t>
  </si>
  <si>
    <t>640 - Bežné transfery</t>
  </si>
  <si>
    <t>0112 - Finančná a rozpočtová oblasť-630</t>
  </si>
  <si>
    <t>0320 - Ochrana pred požiarmi -630</t>
  </si>
  <si>
    <t>04 - Ekonomická  oblasť</t>
  </si>
  <si>
    <t>05 - Ochrana životného prostredia-odpadové hospodárstvo</t>
  </si>
  <si>
    <t>0451-Rutinná  a  štandartná  údržba  budov-630</t>
  </si>
  <si>
    <t>0510 - Nakladanie s odpadmi-630</t>
  </si>
  <si>
    <t>06- Bývanie  a  občianska  vybavenosť</t>
  </si>
  <si>
    <t>08-Rekreácia , kultúra  a  náboženstvo</t>
  </si>
  <si>
    <t xml:space="preserve">09-Vzdelávanie </t>
  </si>
  <si>
    <t>09.5.0 - Centrá voľného času</t>
  </si>
  <si>
    <t>za rok 2016</t>
  </si>
  <si>
    <t>na rok 2019</t>
  </si>
  <si>
    <t>630 - Tovary a služby REGOB/CO,dotacia</t>
  </si>
  <si>
    <t>0451 - Správa a údržba ciest-630</t>
  </si>
  <si>
    <t>0320 - Ochrana pred požiarmi -640</t>
  </si>
  <si>
    <t>za rok 2017</t>
  </si>
  <si>
    <t>na rok 2020</t>
  </si>
  <si>
    <t xml:space="preserve">                        Návrh rozpočtu obce Sklabinský  Podzámok   na roky 2019 - 2021</t>
  </si>
  <si>
    <t>za rok 2018</t>
  </si>
  <si>
    <t>na rok 2021</t>
  </si>
  <si>
    <t xml:space="preserve">Vypracované:  </t>
  </si>
  <si>
    <t>Vyvesené:</t>
  </si>
  <si>
    <t>Schválené:</t>
  </si>
  <si>
    <t>/2018</t>
  </si>
  <si>
    <t>Uznesením č. 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</si>
</sst>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8" applyNumberFormat="0" applyAlignment="0" applyProtection="0"/>
    <xf numFmtId="0" fontId="36" fillId="24" borderId="8" applyNumberFormat="0" applyAlignment="0" applyProtection="0"/>
    <xf numFmtId="0" fontId="37" fillId="24" borderId="9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4" fontId="0" fillId="0" borderId="15" xfId="0" applyNumberForma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wrapText="1"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0" fillId="33" borderId="0" xfId="0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4" fontId="5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4" fontId="8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35" borderId="11" xfId="0" applyNumberFormat="1" applyFont="1" applyFill="1" applyBorder="1" applyAlignment="1">
      <alignment/>
    </xf>
    <xf numFmtId="4" fontId="40" fillId="34" borderId="11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0" fillId="0" borderId="12" xfId="0" applyFont="1" applyBorder="1" applyAlignment="1">
      <alignment/>
    </xf>
    <xf numFmtId="4" fontId="40" fillId="0" borderId="17" xfId="0" applyNumberFormat="1" applyFont="1" applyBorder="1" applyAlignment="1">
      <alignment/>
    </xf>
    <xf numFmtId="4" fontId="40" fillId="35" borderId="12" xfId="0" applyNumberFormat="1" applyFont="1" applyFill="1" applyBorder="1" applyAlignment="1">
      <alignment/>
    </xf>
    <xf numFmtId="4" fontId="40" fillId="0" borderId="19" xfId="0" applyNumberFormat="1" applyFont="1" applyBorder="1" applyAlignment="1">
      <alignment/>
    </xf>
    <xf numFmtId="4" fontId="40" fillId="34" borderId="12" xfId="0" applyNumberFormat="1" applyFont="1" applyFill="1" applyBorder="1" applyAlignment="1">
      <alignment/>
    </xf>
    <xf numFmtId="4" fontId="40" fillId="0" borderId="12" xfId="0" applyNumberFormat="1" applyFont="1" applyBorder="1" applyAlignment="1">
      <alignment/>
    </xf>
    <xf numFmtId="0" fontId="40" fillId="0" borderId="0" xfId="0" applyFont="1" applyAlignment="1">
      <alignment/>
    </xf>
    <xf numFmtId="0" fontId="1" fillId="32" borderId="12" xfId="0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4" fontId="1" fillId="32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2" borderId="20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9" fillId="34" borderId="12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3" fillId="0" borderId="12" xfId="0" applyFont="1" applyBorder="1" applyAlignment="1">
      <alignment/>
    </xf>
    <xf numFmtId="4" fontId="1" fillId="32" borderId="1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4" borderId="12" xfId="0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/>
    </xf>
    <xf numFmtId="4" fontId="1" fillId="35" borderId="0" xfId="0" applyNumberFormat="1" applyFont="1" applyFill="1" applyAlignment="1">
      <alignment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4" fontId="9" fillId="0" borderId="12" xfId="0" applyNumberFormat="1" applyFont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view="pageLayout" workbookViewId="0" topLeftCell="A57">
      <selection activeCell="C86" sqref="C86"/>
    </sheetView>
  </sheetViews>
  <sheetFormatPr defaultColWidth="9.140625" defaultRowHeight="15"/>
  <cols>
    <col min="1" max="1" width="27.140625" style="0" customWidth="1"/>
    <col min="2" max="2" width="15.00390625" style="0" customWidth="1"/>
    <col min="3" max="3" width="14.8515625" style="0" customWidth="1"/>
    <col min="4" max="4" width="13.28125" style="0" customWidth="1"/>
    <col min="5" max="5" width="11.8515625" style="0" customWidth="1"/>
    <col min="6" max="6" width="16.57421875" style="94" customWidth="1"/>
    <col min="7" max="7" width="10.8515625" style="0" customWidth="1"/>
    <col min="8" max="8" width="11.140625" style="0" customWidth="1"/>
  </cols>
  <sheetData>
    <row r="1" spans="2:4" ht="21">
      <c r="B1" s="38" t="s">
        <v>73</v>
      </c>
      <c r="C1" s="38"/>
      <c r="D1" s="38"/>
    </row>
    <row r="2" ht="39.75" customHeight="1"/>
    <row r="3" ht="14.25">
      <c r="E3" s="76"/>
    </row>
    <row r="4" spans="1:8" ht="28.5">
      <c r="A4" s="1"/>
      <c r="B4" s="8" t="s">
        <v>0</v>
      </c>
      <c r="C4" s="8" t="s">
        <v>0</v>
      </c>
      <c r="D4" s="110" t="s">
        <v>1</v>
      </c>
      <c r="E4" s="77" t="s">
        <v>51</v>
      </c>
      <c r="F4" s="95" t="s">
        <v>1</v>
      </c>
      <c r="G4" s="9" t="s">
        <v>1</v>
      </c>
      <c r="H4" s="6" t="s">
        <v>1</v>
      </c>
    </row>
    <row r="5" spans="1:8" ht="14.25">
      <c r="A5" s="2"/>
      <c r="B5" s="10" t="s">
        <v>66</v>
      </c>
      <c r="C5" s="10" t="s">
        <v>71</v>
      </c>
      <c r="D5" s="111">
        <v>2018</v>
      </c>
      <c r="E5" s="12" t="s">
        <v>74</v>
      </c>
      <c r="F5" s="96" t="s">
        <v>67</v>
      </c>
      <c r="G5" s="11" t="s">
        <v>72</v>
      </c>
      <c r="H5" s="12" t="s">
        <v>75</v>
      </c>
    </row>
    <row r="6" spans="1:8" s="82" customFormat="1" ht="14.25">
      <c r="A6" s="78" t="s">
        <v>2</v>
      </c>
      <c r="B6" s="79">
        <f>SUM(B7+B17+B27)</f>
        <v>63536.689999999995</v>
      </c>
      <c r="C6" s="79">
        <f aca="true" t="shared" si="0" ref="C6:H6">SUM(C7+C17+C27)</f>
        <v>71969.72</v>
      </c>
      <c r="D6" s="80">
        <f t="shared" si="0"/>
        <v>63566</v>
      </c>
      <c r="E6" s="79">
        <f t="shared" si="0"/>
        <v>64683.15</v>
      </c>
      <c r="F6" s="81">
        <f t="shared" si="0"/>
        <v>68466</v>
      </c>
      <c r="G6" s="79">
        <f t="shared" si="0"/>
        <v>68466</v>
      </c>
      <c r="H6" s="79">
        <f t="shared" si="0"/>
        <v>68466</v>
      </c>
    </row>
    <row r="7" spans="1:9" ht="14.25">
      <c r="A7" s="23" t="s">
        <v>13</v>
      </c>
      <c r="B7" s="22">
        <f>SUM(B8+B10+B13)</f>
        <v>49197.57</v>
      </c>
      <c r="C7" s="22">
        <f aca="true" t="shared" si="1" ref="C7:H7">SUM(C8+C10+C13)</f>
        <v>58096.99</v>
      </c>
      <c r="D7" s="71">
        <f>SUM(D8+D10+D13)</f>
        <v>58050</v>
      </c>
      <c r="E7" s="22">
        <f t="shared" si="1"/>
        <v>61650</v>
      </c>
      <c r="F7" s="47">
        <f t="shared" si="1"/>
        <v>63050</v>
      </c>
      <c r="G7" s="22">
        <f t="shared" si="1"/>
        <v>63050</v>
      </c>
      <c r="H7" s="26">
        <f t="shared" si="1"/>
        <v>63050</v>
      </c>
      <c r="I7" s="46"/>
    </row>
    <row r="8" spans="1:8" ht="28.5">
      <c r="A8" s="18" t="s">
        <v>12</v>
      </c>
      <c r="B8" s="21">
        <f aca="true" t="shared" si="2" ref="B8:H8">SUM(B9)</f>
        <v>36047.67</v>
      </c>
      <c r="C8" s="21">
        <f t="shared" si="2"/>
        <v>38473.61</v>
      </c>
      <c r="D8" s="72">
        <f t="shared" si="2"/>
        <v>38300</v>
      </c>
      <c r="E8" s="43">
        <f t="shared" si="2"/>
        <v>41000</v>
      </c>
      <c r="F8" s="48">
        <f t="shared" si="2"/>
        <v>42000</v>
      </c>
      <c r="G8" s="21">
        <f t="shared" si="2"/>
        <v>42000</v>
      </c>
      <c r="H8" s="21">
        <f t="shared" si="2"/>
        <v>42000</v>
      </c>
    </row>
    <row r="9" spans="1:8" ht="14.25">
      <c r="A9" s="17" t="s">
        <v>11</v>
      </c>
      <c r="B9" s="13">
        <v>36047.67</v>
      </c>
      <c r="C9" s="13">
        <v>38473.61</v>
      </c>
      <c r="D9" s="72">
        <v>38300</v>
      </c>
      <c r="E9" s="15">
        <v>41000</v>
      </c>
      <c r="F9" s="48">
        <v>42000</v>
      </c>
      <c r="G9" s="7">
        <v>42000</v>
      </c>
      <c r="H9" s="7">
        <v>42000</v>
      </c>
    </row>
    <row r="10" spans="1:8" ht="14.25">
      <c r="A10" s="19" t="s">
        <v>14</v>
      </c>
      <c r="B10" s="21">
        <f>SUM(B11+B12)</f>
        <v>9350.4</v>
      </c>
      <c r="C10" s="21">
        <f>SUM(C11+C12)</f>
        <v>15844.82</v>
      </c>
      <c r="D10" s="72">
        <f>SUM(D11:D12)</f>
        <v>15900</v>
      </c>
      <c r="E10" s="21">
        <f>SUM(E11:E12)</f>
        <v>16600</v>
      </c>
      <c r="F10" s="48">
        <f>SUM(F11:F12)</f>
        <v>17000</v>
      </c>
      <c r="G10" s="21">
        <f>SUM(G11:G12)</f>
        <v>17000</v>
      </c>
      <c r="H10" s="21">
        <f>SUM(H11:H12)</f>
        <v>17000</v>
      </c>
    </row>
    <row r="11" spans="1:8" ht="24.75" customHeight="1">
      <c r="A11" s="17" t="s">
        <v>15</v>
      </c>
      <c r="B11" s="13">
        <v>8191.3</v>
      </c>
      <c r="C11" s="13">
        <v>13990.21</v>
      </c>
      <c r="D11" s="113">
        <v>11400</v>
      </c>
      <c r="E11" s="15">
        <v>15000</v>
      </c>
      <c r="F11" s="48">
        <v>15000</v>
      </c>
      <c r="G11" s="7">
        <v>15000</v>
      </c>
      <c r="H11" s="7">
        <v>15000</v>
      </c>
    </row>
    <row r="12" spans="1:8" ht="21.75" customHeight="1">
      <c r="A12" s="17" t="s">
        <v>16</v>
      </c>
      <c r="B12" s="13">
        <v>1159.1</v>
      </c>
      <c r="C12" s="13">
        <v>1854.61</v>
      </c>
      <c r="D12" s="113">
        <v>4500</v>
      </c>
      <c r="E12" s="15">
        <v>1600</v>
      </c>
      <c r="F12" s="48">
        <v>2000</v>
      </c>
      <c r="G12" s="7">
        <v>2000</v>
      </c>
      <c r="H12" s="7">
        <v>2000</v>
      </c>
    </row>
    <row r="13" spans="1:8" ht="21" customHeight="1">
      <c r="A13" s="18" t="s">
        <v>17</v>
      </c>
      <c r="B13" s="21">
        <f>SUM(B14:B16)</f>
        <v>3799.5</v>
      </c>
      <c r="C13" s="21">
        <f aca="true" t="shared" si="3" ref="C13:H13">SUM(C14:C16)</f>
        <v>3778.56</v>
      </c>
      <c r="D13" s="72">
        <f>SUM(D14:D16)</f>
        <v>3850</v>
      </c>
      <c r="E13" s="21">
        <f t="shared" si="3"/>
        <v>4050</v>
      </c>
      <c r="F13" s="48">
        <f t="shared" si="3"/>
        <v>4050</v>
      </c>
      <c r="G13" s="21">
        <f t="shared" si="3"/>
        <v>4050</v>
      </c>
      <c r="H13" s="21">
        <f t="shared" si="3"/>
        <v>4050</v>
      </c>
    </row>
    <row r="14" spans="1:8" ht="14.25">
      <c r="A14" s="17" t="s">
        <v>18</v>
      </c>
      <c r="B14" s="13">
        <v>219.5</v>
      </c>
      <c r="C14" s="13">
        <v>280</v>
      </c>
      <c r="D14" s="72">
        <v>220</v>
      </c>
      <c r="E14" s="15">
        <v>220</v>
      </c>
      <c r="F14" s="48">
        <v>220</v>
      </c>
      <c r="G14" s="7">
        <v>220</v>
      </c>
      <c r="H14" s="7">
        <v>220</v>
      </c>
    </row>
    <row r="15" spans="1:8" ht="20.25" customHeight="1">
      <c r="A15" s="17" t="s">
        <v>19</v>
      </c>
      <c r="B15" s="13">
        <v>0</v>
      </c>
      <c r="C15" s="13">
        <v>0</v>
      </c>
      <c r="D15" s="113">
        <v>30</v>
      </c>
      <c r="E15" s="15">
        <v>30</v>
      </c>
      <c r="F15" s="48">
        <v>30</v>
      </c>
      <c r="G15" s="7">
        <v>30</v>
      </c>
      <c r="H15" s="7">
        <v>30</v>
      </c>
    </row>
    <row r="16" spans="1:8" ht="42.75" customHeight="1">
      <c r="A16" s="24" t="s">
        <v>20</v>
      </c>
      <c r="B16" s="14">
        <v>3580</v>
      </c>
      <c r="C16" s="14">
        <v>3498.56</v>
      </c>
      <c r="D16" s="114">
        <v>3600</v>
      </c>
      <c r="E16" s="16">
        <v>3800</v>
      </c>
      <c r="F16" s="97">
        <v>3800</v>
      </c>
      <c r="G16" s="4">
        <v>3800</v>
      </c>
      <c r="H16" s="4">
        <v>3800</v>
      </c>
    </row>
    <row r="17" spans="1:8" ht="21" customHeight="1">
      <c r="A17" s="27" t="s">
        <v>21</v>
      </c>
      <c r="B17" s="26">
        <f>SUM(B18+B21+B25+B26)</f>
        <v>1683.8899999999999</v>
      </c>
      <c r="C17" s="26">
        <f>SUM(C18+C21+C25+C26)</f>
        <v>1670.45</v>
      </c>
      <c r="D17" s="74">
        <v>1605</v>
      </c>
      <c r="E17" s="26">
        <f>SUM(E18+E21+E25+E26)</f>
        <v>1525</v>
      </c>
      <c r="F17" s="49">
        <f>SUM(F18+F21+F25+F26)</f>
        <v>1505</v>
      </c>
      <c r="G17" s="26">
        <f>SUM(G18+G21+G25+G26)</f>
        <v>1505</v>
      </c>
      <c r="H17" s="26">
        <f>SUM(H18+H21+H25+H26)</f>
        <v>1505</v>
      </c>
    </row>
    <row r="18" spans="1:8" ht="28.5">
      <c r="A18" s="18" t="s">
        <v>22</v>
      </c>
      <c r="B18" s="21">
        <f>SUM(B19+B20)</f>
        <v>1073.35</v>
      </c>
      <c r="C18" s="21">
        <f aca="true" t="shared" si="4" ref="C18:H18">SUM(C19+C20)</f>
        <v>983.62</v>
      </c>
      <c r="D18" s="72">
        <f t="shared" si="4"/>
        <v>1000</v>
      </c>
      <c r="E18" s="21">
        <f t="shared" si="4"/>
        <v>1200</v>
      </c>
      <c r="F18" s="48">
        <f t="shared" si="4"/>
        <v>1200</v>
      </c>
      <c r="G18" s="21">
        <f t="shared" si="4"/>
        <v>1200</v>
      </c>
      <c r="H18" s="21">
        <f t="shared" si="4"/>
        <v>1200</v>
      </c>
    </row>
    <row r="19" spans="1:8" ht="30" customHeight="1">
      <c r="A19" s="51" t="s">
        <v>45</v>
      </c>
      <c r="B19" s="52">
        <v>0</v>
      </c>
      <c r="C19" s="52">
        <v>0</v>
      </c>
      <c r="D19" s="72">
        <v>0</v>
      </c>
      <c r="E19" s="54">
        <v>0</v>
      </c>
      <c r="F19" s="48">
        <v>0</v>
      </c>
      <c r="G19" s="53">
        <v>0</v>
      </c>
      <c r="H19" s="53">
        <v>0</v>
      </c>
    </row>
    <row r="20" spans="1:8" ht="33.75" customHeight="1">
      <c r="A20" s="17" t="s">
        <v>23</v>
      </c>
      <c r="B20" s="13">
        <v>1073.35</v>
      </c>
      <c r="C20" s="13">
        <v>983.62</v>
      </c>
      <c r="D20" s="113">
        <v>1000</v>
      </c>
      <c r="E20" s="15">
        <v>1200</v>
      </c>
      <c r="F20" s="48">
        <v>1200</v>
      </c>
      <c r="G20" s="7">
        <v>1200</v>
      </c>
      <c r="H20" s="7">
        <v>1200</v>
      </c>
    </row>
    <row r="21" spans="1:8" ht="45.75" customHeight="1">
      <c r="A21" s="41" t="s">
        <v>41</v>
      </c>
      <c r="B21" s="21">
        <f>SUM(B22:B24)</f>
        <v>491.5</v>
      </c>
      <c r="C21" s="21">
        <f aca="true" t="shared" si="5" ref="C21:H21">SUM(C22:C24)</f>
        <v>620.6</v>
      </c>
      <c r="D21" s="72">
        <f t="shared" si="5"/>
        <v>600</v>
      </c>
      <c r="E21" s="21">
        <f t="shared" si="5"/>
        <v>300</v>
      </c>
      <c r="F21" s="48">
        <f t="shared" si="5"/>
        <v>300</v>
      </c>
      <c r="G21" s="21">
        <f t="shared" si="5"/>
        <v>300</v>
      </c>
      <c r="H21" s="21">
        <f t="shared" si="5"/>
        <v>300</v>
      </c>
    </row>
    <row r="22" spans="1:8" ht="14.25">
      <c r="A22" s="17" t="s">
        <v>24</v>
      </c>
      <c r="B22" s="13">
        <v>291.5</v>
      </c>
      <c r="C22" s="13">
        <v>213</v>
      </c>
      <c r="D22" s="113">
        <v>400</v>
      </c>
      <c r="E22" s="15">
        <v>100</v>
      </c>
      <c r="F22" s="48">
        <v>100</v>
      </c>
      <c r="G22" s="7">
        <v>100</v>
      </c>
      <c r="H22" s="7">
        <v>100</v>
      </c>
    </row>
    <row r="23" spans="1:8" ht="14.25">
      <c r="A23" s="17" t="s">
        <v>33</v>
      </c>
      <c r="B23" s="13">
        <v>0</v>
      </c>
      <c r="C23" s="13">
        <v>0</v>
      </c>
      <c r="D23" s="72">
        <v>0</v>
      </c>
      <c r="E23" s="15">
        <v>0</v>
      </c>
      <c r="F23" s="48">
        <v>0</v>
      </c>
      <c r="G23" s="7">
        <v>0</v>
      </c>
      <c r="H23" s="7">
        <v>0</v>
      </c>
    </row>
    <row r="24" spans="1:8" ht="28.5">
      <c r="A24" s="17" t="s">
        <v>25</v>
      </c>
      <c r="B24" s="20">
        <v>200</v>
      </c>
      <c r="C24" s="20">
        <v>407.6</v>
      </c>
      <c r="D24" s="113">
        <v>200</v>
      </c>
      <c r="E24" s="15">
        <v>200</v>
      </c>
      <c r="F24" s="48">
        <v>200</v>
      </c>
      <c r="G24" s="7">
        <v>200</v>
      </c>
      <c r="H24" s="7">
        <v>200</v>
      </c>
    </row>
    <row r="25" spans="1:8" ht="14.25">
      <c r="A25" s="19" t="s">
        <v>26</v>
      </c>
      <c r="B25" s="42">
        <v>1.75</v>
      </c>
      <c r="C25" s="42">
        <v>0</v>
      </c>
      <c r="D25" s="72">
        <v>5</v>
      </c>
      <c r="E25" s="43">
        <v>5</v>
      </c>
      <c r="F25" s="48">
        <v>5</v>
      </c>
      <c r="G25" s="21">
        <v>5</v>
      </c>
      <c r="H25" s="21">
        <v>5</v>
      </c>
    </row>
    <row r="26" spans="1:8" ht="14.25">
      <c r="A26" s="19" t="s">
        <v>34</v>
      </c>
      <c r="B26" s="42">
        <v>117.29</v>
      </c>
      <c r="C26" s="42">
        <v>66.23</v>
      </c>
      <c r="D26" s="72">
        <v>0</v>
      </c>
      <c r="E26" s="43">
        <v>20</v>
      </c>
      <c r="F26" s="48">
        <v>0</v>
      </c>
      <c r="G26" s="21">
        <v>0</v>
      </c>
      <c r="H26" s="21">
        <v>0</v>
      </c>
    </row>
    <row r="27" spans="1:8" ht="28.5">
      <c r="A27" s="23" t="s">
        <v>27</v>
      </c>
      <c r="B27" s="36">
        <f>SUM(B28:B31)</f>
        <v>12655.229999999998</v>
      </c>
      <c r="C27" s="36">
        <f aca="true" t="shared" si="6" ref="C27:H27">SUM(C28:C31)</f>
        <v>12202.28</v>
      </c>
      <c r="D27" s="71">
        <f t="shared" si="6"/>
        <v>3911</v>
      </c>
      <c r="E27" s="35">
        <f t="shared" si="6"/>
        <v>1508.15</v>
      </c>
      <c r="F27" s="47">
        <f t="shared" si="6"/>
        <v>3911</v>
      </c>
      <c r="G27" s="55">
        <f t="shared" si="6"/>
        <v>3911</v>
      </c>
      <c r="H27" s="55">
        <f t="shared" si="6"/>
        <v>3911</v>
      </c>
    </row>
    <row r="28" spans="1:8" ht="14.25">
      <c r="A28" s="29" t="s">
        <v>37</v>
      </c>
      <c r="B28" s="4">
        <v>11845.55</v>
      </c>
      <c r="C28" s="4">
        <v>11430.6</v>
      </c>
      <c r="D28" s="108">
        <v>2911</v>
      </c>
      <c r="E28" s="30">
        <v>1400</v>
      </c>
      <c r="F28" s="99">
        <v>2911</v>
      </c>
      <c r="G28" s="112">
        <v>2911</v>
      </c>
      <c r="H28" s="112">
        <v>2911</v>
      </c>
    </row>
    <row r="29" spans="1:8" ht="24.75" customHeight="1">
      <c r="A29" s="24" t="s">
        <v>38</v>
      </c>
      <c r="B29" s="14">
        <v>708.8</v>
      </c>
      <c r="C29" s="14">
        <v>616.35</v>
      </c>
      <c r="D29" s="114">
        <v>800</v>
      </c>
      <c r="E29" s="16">
        <v>0</v>
      </c>
      <c r="F29" s="97">
        <v>800</v>
      </c>
      <c r="G29" s="4">
        <v>800</v>
      </c>
      <c r="H29" s="4">
        <v>800</v>
      </c>
    </row>
    <row r="30" spans="1:8" ht="42.75" hidden="1">
      <c r="A30" s="17" t="s">
        <v>36</v>
      </c>
      <c r="B30" s="13"/>
      <c r="C30" s="13"/>
      <c r="D30" s="113"/>
      <c r="E30" s="15">
        <v>0</v>
      </c>
      <c r="F30" s="48"/>
      <c r="G30" s="7"/>
      <c r="H30" s="7"/>
    </row>
    <row r="31" spans="1:8" ht="27" customHeight="1">
      <c r="A31" s="17" t="s">
        <v>48</v>
      </c>
      <c r="B31" s="13">
        <v>100.88</v>
      </c>
      <c r="C31" s="13">
        <v>155.33</v>
      </c>
      <c r="D31" s="113">
        <v>200</v>
      </c>
      <c r="E31" s="15">
        <v>108.15</v>
      </c>
      <c r="F31" s="48">
        <v>200</v>
      </c>
      <c r="G31" s="7">
        <v>200</v>
      </c>
      <c r="H31" s="7">
        <v>200</v>
      </c>
    </row>
    <row r="32" spans="1:8" s="89" customFormat="1" ht="17.25" customHeight="1">
      <c r="A32" s="83" t="s">
        <v>3</v>
      </c>
      <c r="B32" s="84">
        <v>10439.44</v>
      </c>
      <c r="C32" s="84">
        <v>401.72</v>
      </c>
      <c r="D32" s="85">
        <v>0</v>
      </c>
      <c r="E32" s="86">
        <v>0</v>
      </c>
      <c r="F32" s="87">
        <v>0</v>
      </c>
      <c r="G32" s="88">
        <v>0</v>
      </c>
      <c r="H32" s="88">
        <v>0</v>
      </c>
    </row>
    <row r="33" spans="1:8" s="89" customFormat="1" ht="16.5" customHeight="1">
      <c r="A33" s="83" t="s">
        <v>4</v>
      </c>
      <c r="B33" s="84">
        <v>0</v>
      </c>
      <c r="C33" s="84">
        <v>7635.94</v>
      </c>
      <c r="D33" s="85">
        <v>15600</v>
      </c>
      <c r="E33" s="86">
        <v>10000</v>
      </c>
      <c r="F33" s="87">
        <v>0</v>
      </c>
      <c r="G33" s="88">
        <v>0</v>
      </c>
      <c r="H33" s="88">
        <v>0</v>
      </c>
    </row>
    <row r="34" spans="1:8" ht="14.25">
      <c r="A34" s="90" t="s">
        <v>5</v>
      </c>
      <c r="B34" s="91">
        <f>SUM(B6+B32+B33)</f>
        <v>73976.12999999999</v>
      </c>
      <c r="C34" s="91">
        <f>SUM(C6+C32+C33)</f>
        <v>80007.38</v>
      </c>
      <c r="D34" s="92">
        <f>SUM(D6+D32+D33)</f>
        <v>79166</v>
      </c>
      <c r="E34" s="93">
        <f>SUM(E6+E32+E33)</f>
        <v>74683.15</v>
      </c>
      <c r="F34" s="91">
        <f>SUM(F6+F32+F33)</f>
        <v>68466</v>
      </c>
      <c r="G34" s="91">
        <f>SUM(G6)</f>
        <v>68466</v>
      </c>
      <c r="H34" s="91">
        <f>SUM(H6)</f>
        <v>68466</v>
      </c>
    </row>
    <row r="35" spans="1:8" ht="34.5" customHeight="1">
      <c r="A35" s="46"/>
      <c r="B35" s="69"/>
      <c r="C35" s="69"/>
      <c r="D35" s="107"/>
      <c r="E35" s="69"/>
      <c r="F35" s="98"/>
      <c r="G35" s="69"/>
      <c r="H35" s="69"/>
    </row>
    <row r="36" spans="1:8" s="82" customFormat="1" ht="14.25">
      <c r="A36" s="83" t="s">
        <v>6</v>
      </c>
      <c r="B36" s="88">
        <f>SUM(B37+B45+B48+B51+B53+B57+B63)</f>
        <v>62903.15</v>
      </c>
      <c r="C36" s="88">
        <f aca="true" t="shared" si="7" ref="C36:H36">SUM(C37+C45+C48+C51+C53+C57+C63)</f>
        <v>66723.7</v>
      </c>
      <c r="D36" s="85">
        <f>SUM(D37+D45+D48+D51+D53+D57+D63)</f>
        <v>62161</v>
      </c>
      <c r="E36" s="88">
        <f t="shared" si="7"/>
        <v>57350</v>
      </c>
      <c r="F36" s="87">
        <f t="shared" si="7"/>
        <v>53050</v>
      </c>
      <c r="G36" s="88">
        <f t="shared" si="7"/>
        <v>53050</v>
      </c>
      <c r="H36" s="88">
        <f t="shared" si="7"/>
        <v>53050</v>
      </c>
    </row>
    <row r="37" spans="1:8" ht="14.25">
      <c r="A37" s="25" t="s">
        <v>28</v>
      </c>
      <c r="B37" s="28">
        <f>SUM(B38+B44)</f>
        <v>36538.96</v>
      </c>
      <c r="C37" s="28">
        <f aca="true" t="shared" si="8" ref="C37:H37">SUM(C38+C44)</f>
        <v>44373.08000000001</v>
      </c>
      <c r="D37" s="75">
        <f>SUM(D38+D44)</f>
        <v>33350</v>
      </c>
      <c r="E37" s="28">
        <f t="shared" si="8"/>
        <v>32550</v>
      </c>
      <c r="F37" s="50">
        <f t="shared" si="8"/>
        <v>32150</v>
      </c>
      <c r="G37" s="28">
        <f t="shared" si="8"/>
        <v>32150</v>
      </c>
      <c r="H37" s="28">
        <f t="shared" si="8"/>
        <v>32150</v>
      </c>
    </row>
    <row r="38" spans="1:8" ht="28.5">
      <c r="A38" s="27" t="s">
        <v>50</v>
      </c>
      <c r="B38" s="26">
        <f>SUM(B39+B40+B41+B42+B43)</f>
        <v>36298.659999999996</v>
      </c>
      <c r="C38" s="26">
        <f aca="true" t="shared" si="9" ref="C38:H38">SUM(C39+C40+C41+C42+C43)</f>
        <v>44051.280000000006</v>
      </c>
      <c r="D38" s="74">
        <f t="shared" si="9"/>
        <v>33100</v>
      </c>
      <c r="E38" s="26">
        <f t="shared" si="9"/>
        <v>32200</v>
      </c>
      <c r="F38" s="49">
        <f t="shared" si="9"/>
        <v>31900</v>
      </c>
      <c r="G38" s="26">
        <f t="shared" si="9"/>
        <v>31900</v>
      </c>
      <c r="H38" s="26">
        <f t="shared" si="9"/>
        <v>31900</v>
      </c>
    </row>
    <row r="39" spans="1:8" ht="14.25">
      <c r="A39" s="24" t="s">
        <v>52</v>
      </c>
      <c r="B39" s="14">
        <v>8527.56</v>
      </c>
      <c r="C39" s="14">
        <v>8086.82</v>
      </c>
      <c r="D39" s="114">
        <v>7800</v>
      </c>
      <c r="E39" s="16">
        <v>5000</v>
      </c>
      <c r="F39" s="97">
        <v>7800</v>
      </c>
      <c r="G39" s="4">
        <v>7800</v>
      </c>
      <c r="H39" s="4">
        <v>7800</v>
      </c>
    </row>
    <row r="40" spans="1:8" ht="19.5" customHeight="1">
      <c r="A40" s="24" t="s">
        <v>53</v>
      </c>
      <c r="B40" s="14">
        <v>3916.01</v>
      </c>
      <c r="C40" s="14">
        <v>3712.69</v>
      </c>
      <c r="D40" s="114">
        <v>4500</v>
      </c>
      <c r="E40" s="16">
        <v>3000</v>
      </c>
      <c r="F40" s="97">
        <v>4500</v>
      </c>
      <c r="G40" s="4">
        <v>4500</v>
      </c>
      <c r="H40" s="4">
        <v>4500</v>
      </c>
    </row>
    <row r="41" spans="1:8" ht="20.25" customHeight="1">
      <c r="A41" s="24" t="s">
        <v>54</v>
      </c>
      <c r="B41" s="14">
        <v>23542.76</v>
      </c>
      <c r="C41" s="14">
        <v>31332.4</v>
      </c>
      <c r="D41" s="114">
        <v>18600</v>
      </c>
      <c r="E41" s="16">
        <v>22000</v>
      </c>
      <c r="F41" s="97">
        <v>18000</v>
      </c>
      <c r="G41" s="4">
        <v>18000</v>
      </c>
      <c r="H41" s="4">
        <v>18000</v>
      </c>
    </row>
    <row r="42" spans="1:8" ht="30" customHeight="1">
      <c r="A42" s="24" t="s">
        <v>68</v>
      </c>
      <c r="B42" s="14">
        <v>100.88</v>
      </c>
      <c r="C42" s="14">
        <v>155.33</v>
      </c>
      <c r="D42" s="114">
        <v>200</v>
      </c>
      <c r="E42" s="16">
        <v>200</v>
      </c>
      <c r="F42" s="97">
        <v>800</v>
      </c>
      <c r="G42" s="4">
        <v>800</v>
      </c>
      <c r="H42" s="4">
        <v>800</v>
      </c>
    </row>
    <row r="43" spans="1:8" ht="14.25">
      <c r="A43" s="24" t="s">
        <v>55</v>
      </c>
      <c r="B43" s="14">
        <v>211.45</v>
      </c>
      <c r="C43" s="14">
        <v>764.04</v>
      </c>
      <c r="D43" s="114">
        <v>2000</v>
      </c>
      <c r="E43" s="16">
        <v>2000</v>
      </c>
      <c r="F43" s="97">
        <v>800</v>
      </c>
      <c r="G43" s="4">
        <v>800</v>
      </c>
      <c r="H43" s="4">
        <v>800</v>
      </c>
    </row>
    <row r="44" spans="1:8" ht="31.5" customHeight="1">
      <c r="A44" s="27" t="s">
        <v>56</v>
      </c>
      <c r="B44" s="34">
        <v>240.3</v>
      </c>
      <c r="C44" s="34">
        <v>321.8</v>
      </c>
      <c r="D44" s="74">
        <v>250</v>
      </c>
      <c r="E44" s="37">
        <v>350</v>
      </c>
      <c r="F44" s="49">
        <v>250</v>
      </c>
      <c r="G44" s="26">
        <v>250</v>
      </c>
      <c r="H44" s="26">
        <v>250</v>
      </c>
    </row>
    <row r="45" spans="1:8" ht="28.5">
      <c r="A45" s="25" t="s">
        <v>49</v>
      </c>
      <c r="B45" s="28">
        <f aca="true" t="shared" si="10" ref="B45:H45">SUM(B46+B47)</f>
        <v>155.97</v>
      </c>
      <c r="C45" s="28">
        <f t="shared" si="10"/>
        <v>1476.45</v>
      </c>
      <c r="D45" s="75">
        <f t="shared" si="10"/>
        <v>1400</v>
      </c>
      <c r="E45" s="28">
        <f t="shared" si="10"/>
        <v>2100</v>
      </c>
      <c r="F45" s="50">
        <f t="shared" si="10"/>
        <v>2100</v>
      </c>
      <c r="G45" s="28">
        <f t="shared" si="10"/>
        <v>2100</v>
      </c>
      <c r="H45" s="28">
        <f t="shared" si="10"/>
        <v>2100</v>
      </c>
    </row>
    <row r="46" spans="1:8" ht="28.5">
      <c r="A46" s="27" t="s">
        <v>57</v>
      </c>
      <c r="B46" s="34">
        <v>30</v>
      </c>
      <c r="C46" s="34">
        <v>1476.45</v>
      </c>
      <c r="D46" s="74">
        <v>1400</v>
      </c>
      <c r="E46" s="26">
        <v>2100</v>
      </c>
      <c r="F46" s="49">
        <v>2100</v>
      </c>
      <c r="G46" s="26">
        <v>2100</v>
      </c>
      <c r="H46" s="26">
        <v>2100</v>
      </c>
    </row>
    <row r="47" spans="1:8" ht="28.5">
      <c r="A47" s="27" t="s">
        <v>70</v>
      </c>
      <c r="B47" s="34">
        <v>125.97</v>
      </c>
      <c r="C47" s="34">
        <v>0</v>
      </c>
      <c r="D47" s="74">
        <v>0</v>
      </c>
      <c r="E47" s="26">
        <v>0</v>
      </c>
      <c r="F47" s="49">
        <v>0</v>
      </c>
      <c r="G47" s="26">
        <v>0</v>
      </c>
      <c r="H47" s="26">
        <v>0</v>
      </c>
    </row>
    <row r="48" spans="1:8" ht="14.25">
      <c r="A48" s="25" t="s">
        <v>58</v>
      </c>
      <c r="B48" s="28">
        <f>SUM(B49+B50)</f>
        <v>13096.37</v>
      </c>
      <c r="C48" s="28">
        <f aca="true" t="shared" si="11" ref="C48:H48">SUM(C49+C50)</f>
        <v>11815.71</v>
      </c>
      <c r="D48" s="75">
        <f>SUM(D49+D50)</f>
        <v>14000</v>
      </c>
      <c r="E48" s="28">
        <f t="shared" si="11"/>
        <v>14000</v>
      </c>
      <c r="F48" s="50">
        <f t="shared" si="11"/>
        <v>6200</v>
      </c>
      <c r="G48" s="28">
        <f t="shared" si="11"/>
        <v>6200</v>
      </c>
      <c r="H48" s="28">
        <f t="shared" si="11"/>
        <v>6200</v>
      </c>
    </row>
    <row r="49" spans="1:8" ht="28.5" customHeight="1">
      <c r="A49" s="27" t="s">
        <v>60</v>
      </c>
      <c r="B49" s="34">
        <v>13096.37</v>
      </c>
      <c r="C49" s="34">
        <v>11815.71</v>
      </c>
      <c r="D49" s="74">
        <v>14000</v>
      </c>
      <c r="E49" s="57">
        <v>14000</v>
      </c>
      <c r="F49" s="49">
        <v>5000</v>
      </c>
      <c r="G49" s="26">
        <v>5000</v>
      </c>
      <c r="H49" s="26">
        <v>5000</v>
      </c>
    </row>
    <row r="50" spans="1:8" ht="28.5">
      <c r="A50" s="27" t="s">
        <v>69</v>
      </c>
      <c r="B50" s="34">
        <v>0</v>
      </c>
      <c r="C50" s="34">
        <v>0</v>
      </c>
      <c r="D50" s="74">
        <v>0</v>
      </c>
      <c r="E50" s="37">
        <v>0</v>
      </c>
      <c r="F50" s="49">
        <v>1200</v>
      </c>
      <c r="G50" s="26">
        <v>1200</v>
      </c>
      <c r="H50" s="26">
        <v>1200</v>
      </c>
    </row>
    <row r="51" spans="1:8" ht="42.75">
      <c r="A51" s="25" t="s">
        <v>59</v>
      </c>
      <c r="B51" s="28">
        <f>SUM(B52:B52)</f>
        <v>5347.14</v>
      </c>
      <c r="C51" s="28">
        <f>SUM(C52:C52)</f>
        <v>4199.53</v>
      </c>
      <c r="D51" s="75">
        <f>SUM(D52:D52)</f>
        <v>3600</v>
      </c>
      <c r="E51" s="28">
        <f>SUM(E52)</f>
        <v>3600</v>
      </c>
      <c r="F51" s="50">
        <f>SUM(F52:F52)</f>
        <v>3600</v>
      </c>
      <c r="G51" s="28">
        <v>3600</v>
      </c>
      <c r="H51" s="28">
        <v>3600</v>
      </c>
    </row>
    <row r="52" spans="1:8" ht="32.25" customHeight="1">
      <c r="A52" s="27" t="s">
        <v>61</v>
      </c>
      <c r="B52" s="34">
        <v>5347.14</v>
      </c>
      <c r="C52" s="34">
        <v>4199.53</v>
      </c>
      <c r="D52" s="74">
        <v>3600</v>
      </c>
      <c r="E52" s="37">
        <v>3600</v>
      </c>
      <c r="F52" s="49">
        <v>3600</v>
      </c>
      <c r="G52" s="26">
        <v>3600</v>
      </c>
      <c r="H52" s="26">
        <v>3600</v>
      </c>
    </row>
    <row r="53" spans="1:8" ht="28.5">
      <c r="A53" s="25" t="s">
        <v>62</v>
      </c>
      <c r="B53" s="28">
        <f>SUM(B54+B56)</f>
        <v>7003.280000000001</v>
      </c>
      <c r="C53" s="28">
        <f aca="true" t="shared" si="12" ref="C53:H53">SUM(C54+C56)</f>
        <v>4007.56</v>
      </c>
      <c r="D53" s="75">
        <f t="shared" si="12"/>
        <v>6711</v>
      </c>
      <c r="E53" s="28">
        <f t="shared" si="12"/>
        <v>4700</v>
      </c>
      <c r="F53" s="50">
        <f t="shared" si="12"/>
        <v>5900</v>
      </c>
      <c r="G53" s="28">
        <f t="shared" si="12"/>
        <v>5900</v>
      </c>
      <c r="H53" s="28">
        <f t="shared" si="12"/>
        <v>5900</v>
      </c>
    </row>
    <row r="54" spans="1:8" ht="14.25">
      <c r="A54" s="27" t="s">
        <v>29</v>
      </c>
      <c r="B54" s="26">
        <f aca="true" t="shared" si="13" ref="B54:H54">SUM(B55)</f>
        <v>883.23</v>
      </c>
      <c r="C54" s="26">
        <f t="shared" si="13"/>
        <v>1653.21</v>
      </c>
      <c r="D54" s="74">
        <f t="shared" si="13"/>
        <v>900</v>
      </c>
      <c r="E54" s="26">
        <f t="shared" si="13"/>
        <v>1200</v>
      </c>
      <c r="F54" s="49">
        <f t="shared" si="13"/>
        <v>900</v>
      </c>
      <c r="G54" s="26">
        <f t="shared" si="13"/>
        <v>900</v>
      </c>
      <c r="H54" s="26">
        <f t="shared" si="13"/>
        <v>900</v>
      </c>
    </row>
    <row r="55" spans="1:10" ht="14.25">
      <c r="A55" s="24" t="s">
        <v>30</v>
      </c>
      <c r="B55" s="44">
        <v>883.23</v>
      </c>
      <c r="C55" s="44">
        <v>1653.21</v>
      </c>
      <c r="D55" s="115">
        <v>900</v>
      </c>
      <c r="E55" s="45">
        <v>1200</v>
      </c>
      <c r="F55" s="99">
        <v>900</v>
      </c>
      <c r="G55" s="30">
        <v>900</v>
      </c>
      <c r="H55" s="30">
        <v>900</v>
      </c>
      <c r="J55" s="34"/>
    </row>
    <row r="56" spans="1:10" ht="23.25" customHeight="1">
      <c r="A56" s="27" t="s">
        <v>31</v>
      </c>
      <c r="B56" s="34">
        <v>6120.05</v>
      </c>
      <c r="C56" s="34">
        <v>2354.35</v>
      </c>
      <c r="D56" s="74">
        <v>5811</v>
      </c>
      <c r="E56" s="37">
        <v>3500</v>
      </c>
      <c r="F56" s="49">
        <v>5000</v>
      </c>
      <c r="G56" s="26">
        <v>5000</v>
      </c>
      <c r="H56" s="26">
        <v>5000</v>
      </c>
      <c r="J56" s="44"/>
    </row>
    <row r="57" spans="1:256" s="3" customFormat="1" ht="28.5">
      <c r="A57" s="25" t="s">
        <v>63</v>
      </c>
      <c r="B57" s="28">
        <f>SUM(B58)</f>
        <v>723.49</v>
      </c>
      <c r="C57" s="28">
        <f>SUM(C58)</f>
        <v>851.37</v>
      </c>
      <c r="D57" s="75">
        <f>SUM(D58)</f>
        <v>3000</v>
      </c>
      <c r="E57" s="28">
        <f>SUM(E58:E58)</f>
        <v>400</v>
      </c>
      <c r="F57" s="50">
        <f>SUM(F58:F58)</f>
        <v>3000</v>
      </c>
      <c r="G57" s="70">
        <f>SUM(G58:G58)</f>
        <v>3000</v>
      </c>
      <c r="H57" s="70">
        <f>SUM(H58:H58)</f>
        <v>3000</v>
      </c>
      <c r="I57" s="39"/>
      <c r="J57" s="40"/>
      <c r="K57" s="40"/>
      <c r="L57" s="40"/>
      <c r="M57" s="40"/>
      <c r="N57" s="40"/>
      <c r="O57" s="40"/>
      <c r="P57" s="40"/>
      <c r="Q57" s="39"/>
      <c r="R57" s="40"/>
      <c r="S57" s="40"/>
      <c r="T57" s="40"/>
      <c r="U57" s="40"/>
      <c r="V57" s="40"/>
      <c r="W57" s="40"/>
      <c r="X57" s="40"/>
      <c r="Y57" s="39"/>
      <c r="Z57" s="40"/>
      <c r="AA57" s="40"/>
      <c r="AB57" s="40"/>
      <c r="AC57" s="40"/>
      <c r="AD57" s="40"/>
      <c r="AE57" s="40"/>
      <c r="AF57" s="40"/>
      <c r="AG57" s="39"/>
      <c r="AH57" s="40"/>
      <c r="AI57" s="40"/>
      <c r="AJ57" s="40"/>
      <c r="AK57" s="40"/>
      <c r="AL57" s="40"/>
      <c r="AM57" s="40"/>
      <c r="AN57" s="40"/>
      <c r="AO57" s="39"/>
      <c r="AP57" s="40"/>
      <c r="AQ57" s="40"/>
      <c r="AR57" s="40"/>
      <c r="AS57" s="40"/>
      <c r="AT57" s="40"/>
      <c r="AU57" s="40"/>
      <c r="AV57" s="40"/>
      <c r="AW57" s="39"/>
      <c r="AX57" s="40"/>
      <c r="AY57" s="40"/>
      <c r="AZ57" s="40"/>
      <c r="BA57" s="40"/>
      <c r="BB57" s="40"/>
      <c r="BC57" s="40"/>
      <c r="BD57" s="40"/>
      <c r="BE57" s="39"/>
      <c r="BF57" s="40"/>
      <c r="BG57" s="40"/>
      <c r="BH57" s="40"/>
      <c r="BI57" s="40"/>
      <c r="BJ57" s="40"/>
      <c r="BK57" s="40"/>
      <c r="BL57" s="40"/>
      <c r="BM57" s="39"/>
      <c r="BN57" s="40"/>
      <c r="BO57" s="40"/>
      <c r="BP57" s="40"/>
      <c r="BQ57" s="40"/>
      <c r="BR57" s="40"/>
      <c r="BS57" s="40"/>
      <c r="BT57" s="40"/>
      <c r="BU57" s="39"/>
      <c r="BV57" s="40"/>
      <c r="BW57" s="40"/>
      <c r="BX57" s="40"/>
      <c r="BY57" s="40"/>
      <c r="BZ57" s="40"/>
      <c r="CA57" s="40"/>
      <c r="CB57" s="40"/>
      <c r="CC57" s="39"/>
      <c r="CD57" s="40"/>
      <c r="CE57" s="40"/>
      <c r="CF57" s="40"/>
      <c r="CG57" s="40"/>
      <c r="CH57" s="40"/>
      <c r="CI57" s="40"/>
      <c r="CJ57" s="40"/>
      <c r="CK57" s="39"/>
      <c r="CL57" s="40"/>
      <c r="CM57" s="40"/>
      <c r="CN57" s="40"/>
      <c r="CO57" s="40"/>
      <c r="CP57" s="40"/>
      <c r="CQ57" s="40"/>
      <c r="CR57" s="40"/>
      <c r="CS57" s="39"/>
      <c r="CT57" s="40"/>
      <c r="CU57" s="40"/>
      <c r="CV57" s="40"/>
      <c r="CW57" s="40"/>
      <c r="CX57" s="40"/>
      <c r="CY57" s="40"/>
      <c r="CZ57" s="40"/>
      <c r="DA57" s="39"/>
      <c r="DB57" s="40"/>
      <c r="DC57" s="40"/>
      <c r="DD57" s="40"/>
      <c r="DE57" s="40"/>
      <c r="DF57" s="40"/>
      <c r="DG57" s="40"/>
      <c r="DH57" s="40"/>
      <c r="DI57" s="39"/>
      <c r="DJ57" s="40"/>
      <c r="DK57" s="40"/>
      <c r="DL57" s="40"/>
      <c r="DM57" s="40"/>
      <c r="DN57" s="40"/>
      <c r="DO57" s="40"/>
      <c r="DP57" s="40"/>
      <c r="DQ57" s="39"/>
      <c r="DR57" s="40"/>
      <c r="DS57" s="40"/>
      <c r="DT57" s="40"/>
      <c r="DU57" s="40"/>
      <c r="DV57" s="40"/>
      <c r="DW57" s="40"/>
      <c r="DX57" s="40"/>
      <c r="DY57" s="39"/>
      <c r="DZ57" s="40"/>
      <c r="EA57" s="40"/>
      <c r="EB57" s="40"/>
      <c r="EC57" s="40"/>
      <c r="ED57" s="40"/>
      <c r="EE57" s="40"/>
      <c r="EF57" s="40"/>
      <c r="EG57" s="39"/>
      <c r="EH57" s="40"/>
      <c r="EI57" s="40"/>
      <c r="EJ57" s="40"/>
      <c r="EK57" s="40"/>
      <c r="EL57" s="40"/>
      <c r="EM57" s="40"/>
      <c r="EN57" s="40"/>
      <c r="EO57" s="39"/>
      <c r="EP57" s="40"/>
      <c r="EQ57" s="40"/>
      <c r="ER57" s="40"/>
      <c r="ES57" s="40"/>
      <c r="ET57" s="40"/>
      <c r="EU57" s="40"/>
      <c r="EV57" s="40"/>
      <c r="EW57" s="39"/>
      <c r="EX57" s="40"/>
      <c r="EY57" s="40"/>
      <c r="EZ57" s="40"/>
      <c r="FA57" s="40"/>
      <c r="FB57" s="40"/>
      <c r="FC57" s="40"/>
      <c r="FD57" s="40"/>
      <c r="FE57" s="39"/>
      <c r="FF57" s="40"/>
      <c r="FG57" s="40"/>
      <c r="FH57" s="40"/>
      <c r="FI57" s="40"/>
      <c r="FJ57" s="40"/>
      <c r="FK57" s="40"/>
      <c r="FL57" s="40"/>
      <c r="FM57" s="39"/>
      <c r="FN57" s="40"/>
      <c r="FO57" s="40"/>
      <c r="FP57" s="40"/>
      <c r="FQ57" s="40"/>
      <c r="FR57" s="40"/>
      <c r="FS57" s="40"/>
      <c r="FT57" s="40"/>
      <c r="FU57" s="39"/>
      <c r="FV57" s="40"/>
      <c r="FW57" s="40"/>
      <c r="FX57" s="40"/>
      <c r="FY57" s="40"/>
      <c r="FZ57" s="40"/>
      <c r="GA57" s="40"/>
      <c r="GB57" s="40"/>
      <c r="GC57" s="39"/>
      <c r="GD57" s="40"/>
      <c r="GE57" s="40"/>
      <c r="GF57" s="40"/>
      <c r="GG57" s="40"/>
      <c r="GH57" s="40"/>
      <c r="GI57" s="40"/>
      <c r="GJ57" s="40"/>
      <c r="GK57" s="39"/>
      <c r="GL57" s="40"/>
      <c r="GM57" s="40"/>
      <c r="GN57" s="40"/>
      <c r="GO57" s="40"/>
      <c r="GP57" s="40"/>
      <c r="GQ57" s="40"/>
      <c r="GR57" s="40"/>
      <c r="GS57" s="39"/>
      <c r="GT57" s="40"/>
      <c r="GU57" s="40"/>
      <c r="GV57" s="40"/>
      <c r="GW57" s="40"/>
      <c r="GX57" s="40"/>
      <c r="GY57" s="40"/>
      <c r="GZ57" s="40"/>
      <c r="HA57" s="39"/>
      <c r="HB57" s="40"/>
      <c r="HC57" s="40"/>
      <c r="HD57" s="40"/>
      <c r="HE57" s="40"/>
      <c r="HF57" s="40"/>
      <c r="HG57" s="40"/>
      <c r="HH57" s="40"/>
      <c r="HI57" s="39"/>
      <c r="HJ57" s="40"/>
      <c r="HK57" s="40"/>
      <c r="HL57" s="40"/>
      <c r="HM57" s="40"/>
      <c r="HN57" s="40"/>
      <c r="HO57" s="40"/>
      <c r="HP57" s="40"/>
      <c r="HQ57" s="39"/>
      <c r="HR57" s="40"/>
      <c r="HS57" s="40"/>
      <c r="HT57" s="40"/>
      <c r="HU57" s="40"/>
      <c r="HV57" s="40"/>
      <c r="HW57" s="40"/>
      <c r="HX57" s="40"/>
      <c r="HY57" s="39"/>
      <c r="HZ57" s="40"/>
      <c r="IA57" s="40"/>
      <c r="IB57" s="40"/>
      <c r="IC57" s="40"/>
      <c r="ID57" s="40"/>
      <c r="IE57" s="40"/>
      <c r="IF57" s="40"/>
      <c r="IG57" s="39"/>
      <c r="IH57" s="40"/>
      <c r="II57" s="40"/>
      <c r="IJ57" s="40"/>
      <c r="IK57" s="40"/>
      <c r="IL57" s="40"/>
      <c r="IM57" s="40"/>
      <c r="IN57" s="40"/>
      <c r="IO57" s="39"/>
      <c r="IP57" s="40"/>
      <c r="IQ57" s="40"/>
      <c r="IR57" s="40"/>
      <c r="IS57" s="40"/>
      <c r="IT57" s="40"/>
      <c r="IU57" s="40"/>
      <c r="IV57" s="40"/>
    </row>
    <row r="58" spans="1:8" ht="20.25" customHeight="1">
      <c r="A58" s="101" t="s">
        <v>39</v>
      </c>
      <c r="B58" s="34">
        <f aca="true" t="shared" si="14" ref="B58:H58">SUM(B59+B60)</f>
        <v>723.49</v>
      </c>
      <c r="C58" s="34">
        <f t="shared" si="14"/>
        <v>851.37</v>
      </c>
      <c r="D58" s="74">
        <f t="shared" si="14"/>
        <v>3000</v>
      </c>
      <c r="E58" s="37">
        <f t="shared" si="14"/>
        <v>400</v>
      </c>
      <c r="F58" s="49">
        <f t="shared" si="14"/>
        <v>3000</v>
      </c>
      <c r="G58" s="26">
        <f t="shared" si="14"/>
        <v>3000</v>
      </c>
      <c r="H58" s="26">
        <f t="shared" si="14"/>
        <v>3000</v>
      </c>
    </row>
    <row r="59" spans="1:256" s="46" customFormat="1" ht="14.25">
      <c r="A59" s="24" t="s">
        <v>46</v>
      </c>
      <c r="B59" s="44">
        <v>723.49</v>
      </c>
      <c r="C59" s="44">
        <v>851.37</v>
      </c>
      <c r="D59" s="115">
        <v>3000</v>
      </c>
      <c r="E59" s="45">
        <v>400</v>
      </c>
      <c r="F59" s="99">
        <v>3000</v>
      </c>
      <c r="G59" s="30">
        <v>3000</v>
      </c>
      <c r="H59" s="30">
        <v>3000</v>
      </c>
      <c r="I59" s="56"/>
      <c r="J59" s="58"/>
      <c r="K59" s="58"/>
      <c r="L59" s="59"/>
      <c r="M59" s="59"/>
      <c r="N59" s="62"/>
      <c r="O59" s="62"/>
      <c r="P59" s="62"/>
      <c r="Q59" s="63"/>
      <c r="R59" s="62"/>
      <c r="S59" s="62"/>
      <c r="T59" s="62"/>
      <c r="U59" s="62"/>
      <c r="V59" s="62"/>
      <c r="W59" s="62"/>
      <c r="X59" s="62"/>
      <c r="Y59" s="63"/>
      <c r="Z59" s="62"/>
      <c r="AA59" s="62"/>
      <c r="AB59" s="62"/>
      <c r="AC59" s="65"/>
      <c r="AD59" s="65"/>
      <c r="AE59" s="65"/>
      <c r="AF59" s="65"/>
      <c r="AG59" s="66"/>
      <c r="AH59" s="67"/>
      <c r="AI59" s="67"/>
      <c r="AJ59" s="65"/>
      <c r="AK59" s="65"/>
      <c r="AL59" s="65"/>
      <c r="AM59" s="65"/>
      <c r="AN59" s="65"/>
      <c r="AO59" s="66"/>
      <c r="AP59" s="67"/>
      <c r="AQ59" s="67"/>
      <c r="AR59" s="65"/>
      <c r="AS59" s="65"/>
      <c r="AT59" s="65"/>
      <c r="AU59" s="65"/>
      <c r="AV59" s="65"/>
      <c r="AW59" s="66"/>
      <c r="AX59" s="67"/>
      <c r="AY59" s="67"/>
      <c r="AZ59" s="65"/>
      <c r="BA59" s="65"/>
      <c r="BB59" s="65"/>
      <c r="BC59" s="65"/>
      <c r="BD59" s="65"/>
      <c r="BE59" s="66"/>
      <c r="BF59" s="67"/>
      <c r="BG59" s="67"/>
      <c r="BH59" s="65"/>
      <c r="BI59" s="65"/>
      <c r="BJ59" s="65"/>
      <c r="BK59" s="65"/>
      <c r="BL59" s="65"/>
      <c r="BM59" s="66"/>
      <c r="BN59" s="67"/>
      <c r="BO59" s="67"/>
      <c r="BP59" s="65"/>
      <c r="BQ59" s="65"/>
      <c r="BR59" s="65"/>
      <c r="BS59" s="65"/>
      <c r="BT59" s="65"/>
      <c r="BU59" s="66"/>
      <c r="BV59" s="67"/>
      <c r="BW59" s="67"/>
      <c r="BX59" s="65"/>
      <c r="BY59" s="65"/>
      <c r="BZ59" s="65"/>
      <c r="CA59" s="65"/>
      <c r="CB59" s="65"/>
      <c r="CC59" s="66"/>
      <c r="CD59" s="67"/>
      <c r="CE59" s="67"/>
      <c r="CF59" s="65"/>
      <c r="CG59" s="65"/>
      <c r="CH59" s="65"/>
      <c r="CI59" s="65"/>
      <c r="CJ59" s="65"/>
      <c r="CK59" s="66"/>
      <c r="CL59" s="67"/>
      <c r="CM59" s="67"/>
      <c r="CN59" s="65"/>
      <c r="CO59" s="65"/>
      <c r="CP59" s="65"/>
      <c r="CQ59" s="65"/>
      <c r="CR59" s="65"/>
      <c r="CS59" s="66"/>
      <c r="CT59" s="67"/>
      <c r="CU59" s="67"/>
      <c r="CV59" s="65"/>
      <c r="CW59" s="65"/>
      <c r="CX59" s="65"/>
      <c r="CY59" s="65"/>
      <c r="CZ59" s="65"/>
      <c r="DA59" s="66"/>
      <c r="DB59" s="67"/>
      <c r="DC59" s="67"/>
      <c r="DD59" s="65"/>
      <c r="DE59" s="65"/>
      <c r="DF59" s="65"/>
      <c r="DG59" s="65"/>
      <c r="DH59" s="65"/>
      <c r="DI59" s="66"/>
      <c r="DJ59" s="67"/>
      <c r="DK59" s="67"/>
      <c r="DL59" s="65"/>
      <c r="DM59" s="65"/>
      <c r="DN59" s="65"/>
      <c r="DO59" s="65"/>
      <c r="DP59" s="65"/>
      <c r="DQ59" s="66"/>
      <c r="DR59" s="67"/>
      <c r="DS59" s="67"/>
      <c r="DT59" s="65"/>
      <c r="DU59" s="65"/>
      <c r="DV59" s="65"/>
      <c r="DW59" s="65"/>
      <c r="DX59" s="65"/>
      <c r="DY59" s="66"/>
      <c r="DZ59" s="67"/>
      <c r="EA59" s="67"/>
      <c r="EB59" s="65"/>
      <c r="EC59" s="65"/>
      <c r="ED59" s="65"/>
      <c r="EE59" s="65"/>
      <c r="EF59" s="65"/>
      <c r="EG59" s="66"/>
      <c r="EH59" s="67"/>
      <c r="EI59" s="67"/>
      <c r="EJ59" s="65"/>
      <c r="EK59" s="65"/>
      <c r="EL59" s="65"/>
      <c r="EM59" s="65"/>
      <c r="EN59" s="65"/>
      <c r="EO59" s="66"/>
      <c r="EP59" s="67"/>
      <c r="EQ59" s="67"/>
      <c r="ER59" s="65"/>
      <c r="ES59" s="65"/>
      <c r="ET59" s="65"/>
      <c r="EU59" s="65"/>
      <c r="EV59" s="65"/>
      <c r="EW59" s="66"/>
      <c r="EX59" s="67"/>
      <c r="EY59" s="67"/>
      <c r="EZ59" s="65"/>
      <c r="FA59" s="65"/>
      <c r="FB59" s="65"/>
      <c r="FC59" s="65"/>
      <c r="FD59" s="65"/>
      <c r="FE59" s="66"/>
      <c r="FF59" s="67"/>
      <c r="FG59" s="67"/>
      <c r="FH59" s="65"/>
      <c r="FI59" s="65"/>
      <c r="FJ59" s="65"/>
      <c r="FK59" s="65"/>
      <c r="FL59" s="65"/>
      <c r="FM59" s="66"/>
      <c r="FN59" s="67"/>
      <c r="FO59" s="67"/>
      <c r="FP59" s="65"/>
      <c r="FQ59" s="65"/>
      <c r="FR59" s="65"/>
      <c r="FS59" s="65"/>
      <c r="FT59" s="65"/>
      <c r="FU59" s="66"/>
      <c r="FV59" s="67"/>
      <c r="FW59" s="67"/>
      <c r="FX59" s="65"/>
      <c r="FY59" s="65"/>
      <c r="FZ59" s="65"/>
      <c r="GA59" s="65"/>
      <c r="GB59" s="65"/>
      <c r="GC59" s="66"/>
      <c r="GD59" s="67"/>
      <c r="GE59" s="67"/>
      <c r="GF59" s="65"/>
      <c r="GG59" s="65"/>
      <c r="GH59" s="65"/>
      <c r="GI59" s="65"/>
      <c r="GJ59" s="65"/>
      <c r="GK59" s="66"/>
      <c r="GL59" s="67"/>
      <c r="GM59" s="67"/>
      <c r="GN59" s="65"/>
      <c r="GO59" s="65"/>
      <c r="GP59" s="65"/>
      <c r="GQ59" s="65"/>
      <c r="GR59" s="65"/>
      <c r="GS59" s="66"/>
      <c r="GT59" s="67"/>
      <c r="GU59" s="67"/>
      <c r="GV59" s="65"/>
      <c r="GW59" s="65"/>
      <c r="GX59" s="65"/>
      <c r="GY59" s="65"/>
      <c r="GZ59" s="65"/>
      <c r="HA59" s="66"/>
      <c r="HB59" s="67"/>
      <c r="HC59" s="67"/>
      <c r="HD59" s="65"/>
      <c r="HE59" s="65"/>
      <c r="HF59" s="65"/>
      <c r="HG59" s="65"/>
      <c r="HH59" s="65"/>
      <c r="HI59" s="66"/>
      <c r="HJ59" s="67"/>
      <c r="HK59" s="67"/>
      <c r="HL59" s="65"/>
      <c r="HM59" s="65"/>
      <c r="HN59" s="65"/>
      <c r="HO59" s="65"/>
      <c r="HP59" s="65"/>
      <c r="HQ59" s="66"/>
      <c r="HR59" s="67"/>
      <c r="HS59" s="67"/>
      <c r="HT59" s="65"/>
      <c r="HU59" s="65"/>
      <c r="HV59" s="65"/>
      <c r="HW59" s="65"/>
      <c r="HX59" s="65"/>
      <c r="HY59" s="66"/>
      <c r="HZ59" s="67"/>
      <c r="IA59" s="67"/>
      <c r="IB59" s="65"/>
      <c r="IC59" s="65"/>
      <c r="ID59" s="65"/>
      <c r="IE59" s="65"/>
      <c r="IF59" s="65"/>
      <c r="IG59" s="66"/>
      <c r="IH59" s="67"/>
      <c r="II59" s="67"/>
      <c r="IJ59" s="65"/>
      <c r="IK59" s="65"/>
      <c r="IL59" s="65"/>
      <c r="IM59" s="65"/>
      <c r="IN59" s="65"/>
      <c r="IO59" s="66"/>
      <c r="IP59" s="67"/>
      <c r="IQ59" s="67"/>
      <c r="IR59" s="65"/>
      <c r="IS59" s="65"/>
      <c r="IT59" s="65"/>
      <c r="IU59" s="65"/>
      <c r="IV59" s="65"/>
    </row>
    <row r="60" spans="1:256" s="46" customFormat="1" ht="14.25">
      <c r="A60" s="24" t="s">
        <v>47</v>
      </c>
      <c r="B60" s="14">
        <v>0</v>
      </c>
      <c r="C60" s="14">
        <v>0</v>
      </c>
      <c r="D60" s="106">
        <v>0</v>
      </c>
      <c r="E60" s="73">
        <v>0</v>
      </c>
      <c r="F60" s="97">
        <v>0</v>
      </c>
      <c r="G60" s="4">
        <v>0</v>
      </c>
      <c r="H60" s="4">
        <v>0</v>
      </c>
      <c r="I60" s="56"/>
      <c r="J60" s="60"/>
      <c r="K60" s="60"/>
      <c r="L60" s="60"/>
      <c r="M60" s="61"/>
      <c r="N60" s="62"/>
      <c r="O60" s="62"/>
      <c r="P60" s="62"/>
      <c r="Q60" s="63"/>
      <c r="R60" s="62"/>
      <c r="S60" s="62"/>
      <c r="T60" s="62"/>
      <c r="U60" s="64"/>
      <c r="V60" s="62"/>
      <c r="W60" s="62"/>
      <c r="X60" s="62"/>
      <c r="Y60" s="63"/>
      <c r="Z60" s="62"/>
      <c r="AA60" s="62"/>
      <c r="AB60" s="62"/>
      <c r="AC60" s="68"/>
      <c r="AD60" s="69"/>
      <c r="AE60" s="69"/>
      <c r="AF60" s="69"/>
      <c r="AG60" s="66"/>
      <c r="AH60" s="69"/>
      <c r="AI60" s="69"/>
      <c r="AJ60" s="69"/>
      <c r="AK60" s="68"/>
      <c r="AL60" s="69"/>
      <c r="AM60" s="69"/>
      <c r="AN60" s="69"/>
      <c r="AO60" s="66"/>
      <c r="AP60" s="69"/>
      <c r="AQ60" s="69"/>
      <c r="AR60" s="69"/>
      <c r="AS60" s="68"/>
      <c r="AT60" s="69"/>
      <c r="AU60" s="69"/>
      <c r="AV60" s="69"/>
      <c r="AW60" s="66"/>
      <c r="AX60" s="69"/>
      <c r="AY60" s="69"/>
      <c r="AZ60" s="69"/>
      <c r="BA60" s="68"/>
      <c r="BB60" s="69"/>
      <c r="BC60" s="69"/>
      <c r="BD60" s="69"/>
      <c r="BE60" s="66"/>
      <c r="BF60" s="69"/>
      <c r="BG60" s="69"/>
      <c r="BH60" s="69"/>
      <c r="BI60" s="68"/>
      <c r="BJ60" s="69"/>
      <c r="BK60" s="69"/>
      <c r="BL60" s="69"/>
      <c r="BM60" s="66"/>
      <c r="BN60" s="69"/>
      <c r="BO60" s="69"/>
      <c r="BP60" s="69"/>
      <c r="BQ60" s="68"/>
      <c r="BR60" s="69"/>
      <c r="BS60" s="69"/>
      <c r="BT60" s="69"/>
      <c r="BU60" s="66"/>
      <c r="BV60" s="69"/>
      <c r="BW60" s="69"/>
      <c r="BX60" s="69"/>
      <c r="BY60" s="68"/>
      <c r="BZ60" s="69"/>
      <c r="CA60" s="69"/>
      <c r="CB60" s="69"/>
      <c r="CC60" s="66"/>
      <c r="CD60" s="69"/>
      <c r="CE60" s="69"/>
      <c r="CF60" s="69"/>
      <c r="CG60" s="68"/>
      <c r="CH60" s="69"/>
      <c r="CI60" s="69"/>
      <c r="CJ60" s="69"/>
      <c r="CK60" s="66"/>
      <c r="CL60" s="69"/>
      <c r="CM60" s="69"/>
      <c r="CN60" s="69"/>
      <c r="CO60" s="68"/>
      <c r="CP60" s="69"/>
      <c r="CQ60" s="69"/>
      <c r="CR60" s="69"/>
      <c r="CS60" s="66"/>
      <c r="CT60" s="69"/>
      <c r="CU60" s="69"/>
      <c r="CV60" s="69"/>
      <c r="CW60" s="68"/>
      <c r="CX60" s="69"/>
      <c r="CY60" s="69"/>
      <c r="CZ60" s="69"/>
      <c r="DA60" s="66"/>
      <c r="DB60" s="69"/>
      <c r="DC60" s="69"/>
      <c r="DD60" s="69"/>
      <c r="DE60" s="68"/>
      <c r="DF60" s="69"/>
      <c r="DG60" s="69"/>
      <c r="DH60" s="69"/>
      <c r="DI60" s="66"/>
      <c r="DJ60" s="69"/>
      <c r="DK60" s="69"/>
      <c r="DL60" s="69"/>
      <c r="DM60" s="68"/>
      <c r="DN60" s="69"/>
      <c r="DO60" s="69"/>
      <c r="DP60" s="69"/>
      <c r="DQ60" s="66"/>
      <c r="DR60" s="69"/>
      <c r="DS60" s="69"/>
      <c r="DT60" s="69"/>
      <c r="DU60" s="68"/>
      <c r="DV60" s="69"/>
      <c r="DW60" s="69"/>
      <c r="DX60" s="69"/>
      <c r="DY60" s="66"/>
      <c r="DZ60" s="69"/>
      <c r="EA60" s="69"/>
      <c r="EB60" s="69"/>
      <c r="EC60" s="68"/>
      <c r="ED60" s="69"/>
      <c r="EE60" s="69"/>
      <c r="EF60" s="69"/>
      <c r="EG60" s="66"/>
      <c r="EH60" s="69"/>
      <c r="EI60" s="69"/>
      <c r="EJ60" s="69"/>
      <c r="EK60" s="68"/>
      <c r="EL60" s="69"/>
      <c r="EM60" s="69"/>
      <c r="EN60" s="69"/>
      <c r="EO60" s="66"/>
      <c r="EP60" s="69"/>
      <c r="EQ60" s="69"/>
      <c r="ER60" s="69"/>
      <c r="ES60" s="68"/>
      <c r="ET60" s="69"/>
      <c r="EU60" s="69"/>
      <c r="EV60" s="69"/>
      <c r="EW60" s="66"/>
      <c r="EX60" s="69"/>
      <c r="EY60" s="69"/>
      <c r="EZ60" s="69"/>
      <c r="FA60" s="68"/>
      <c r="FB60" s="69"/>
      <c r="FC60" s="69"/>
      <c r="FD60" s="69"/>
      <c r="FE60" s="66"/>
      <c r="FF60" s="69"/>
      <c r="FG60" s="69"/>
      <c r="FH60" s="69"/>
      <c r="FI60" s="68"/>
      <c r="FJ60" s="69"/>
      <c r="FK60" s="69"/>
      <c r="FL60" s="69"/>
      <c r="FM60" s="66"/>
      <c r="FN60" s="69"/>
      <c r="FO60" s="69"/>
      <c r="FP60" s="69"/>
      <c r="FQ60" s="68"/>
      <c r="FR60" s="69"/>
      <c r="FS60" s="69"/>
      <c r="FT60" s="69"/>
      <c r="FU60" s="66"/>
      <c r="FV60" s="69"/>
      <c r="FW60" s="69"/>
      <c r="FX60" s="69"/>
      <c r="FY60" s="68"/>
      <c r="FZ60" s="69"/>
      <c r="GA60" s="69"/>
      <c r="GB60" s="69"/>
      <c r="GC60" s="66"/>
      <c r="GD60" s="69"/>
      <c r="GE60" s="69"/>
      <c r="GF60" s="69"/>
      <c r="GG60" s="68"/>
      <c r="GH60" s="69"/>
      <c r="GI60" s="69"/>
      <c r="GJ60" s="69"/>
      <c r="GK60" s="66"/>
      <c r="GL60" s="69"/>
      <c r="GM60" s="69"/>
      <c r="GN60" s="69"/>
      <c r="GO60" s="68"/>
      <c r="GP60" s="69"/>
      <c r="GQ60" s="69"/>
      <c r="GR60" s="69"/>
      <c r="GS60" s="66"/>
      <c r="GT60" s="69"/>
      <c r="GU60" s="69"/>
      <c r="GV60" s="69"/>
      <c r="GW60" s="68"/>
      <c r="GX60" s="69"/>
      <c r="GY60" s="69"/>
      <c r="GZ60" s="69"/>
      <c r="HA60" s="66"/>
      <c r="HB60" s="69"/>
      <c r="HC60" s="69"/>
      <c r="HD60" s="69"/>
      <c r="HE60" s="68"/>
      <c r="HF60" s="69"/>
      <c r="HG60" s="69"/>
      <c r="HH60" s="69"/>
      <c r="HI60" s="66"/>
      <c r="HJ60" s="69"/>
      <c r="HK60" s="69"/>
      <c r="HL60" s="69"/>
      <c r="HM60" s="68"/>
      <c r="HN60" s="69"/>
      <c r="HO60" s="69"/>
      <c r="HP60" s="69"/>
      <c r="HQ60" s="66"/>
      <c r="HR60" s="69"/>
      <c r="HS60" s="69"/>
      <c r="HT60" s="69"/>
      <c r="HU60" s="68"/>
      <c r="HV60" s="69"/>
      <c r="HW60" s="69"/>
      <c r="HX60" s="69"/>
      <c r="HY60" s="66"/>
      <c r="HZ60" s="69"/>
      <c r="IA60" s="69"/>
      <c r="IB60" s="69"/>
      <c r="IC60" s="68"/>
      <c r="ID60" s="69"/>
      <c r="IE60" s="69"/>
      <c r="IF60" s="69"/>
      <c r="IG60" s="66"/>
      <c r="IH60" s="69"/>
      <c r="II60" s="69"/>
      <c r="IJ60" s="69"/>
      <c r="IK60" s="68"/>
      <c r="IL60" s="69"/>
      <c r="IM60" s="69"/>
      <c r="IN60" s="69"/>
      <c r="IO60" s="66"/>
      <c r="IP60" s="69"/>
      <c r="IQ60" s="69"/>
      <c r="IR60" s="69"/>
      <c r="IS60" s="68"/>
      <c r="IT60" s="69"/>
      <c r="IU60" s="69"/>
      <c r="IV60" s="69"/>
    </row>
    <row r="61" spans="1:256" s="3" customFormat="1" ht="14.25">
      <c r="A61" s="25" t="s">
        <v>64</v>
      </c>
      <c r="B61" s="28">
        <f>SUM(B62:B62)</f>
        <v>0</v>
      </c>
      <c r="C61" s="28">
        <f>SUM(C62:C62)</f>
        <v>0</v>
      </c>
      <c r="D61" s="75">
        <v>0</v>
      </c>
      <c r="E61" s="28">
        <f>SUM(E62:E62)</f>
        <v>0</v>
      </c>
      <c r="F61" s="50">
        <v>0</v>
      </c>
      <c r="G61" s="70">
        <v>0</v>
      </c>
      <c r="H61" s="70">
        <v>0</v>
      </c>
      <c r="I61" s="39"/>
      <c r="J61" s="40"/>
      <c r="K61" s="40"/>
      <c r="L61" s="40"/>
      <c r="M61" s="40"/>
      <c r="N61" s="40"/>
      <c r="O61" s="40"/>
      <c r="P61" s="40"/>
      <c r="Q61" s="39"/>
      <c r="R61" s="40"/>
      <c r="S61" s="40"/>
      <c r="T61" s="40"/>
      <c r="U61" s="40"/>
      <c r="V61" s="40"/>
      <c r="W61" s="40"/>
      <c r="X61" s="40"/>
      <c r="Y61" s="39"/>
      <c r="Z61" s="40"/>
      <c r="AA61" s="40"/>
      <c r="AB61" s="40"/>
      <c r="AC61" s="40"/>
      <c r="AD61" s="40"/>
      <c r="AE61" s="40"/>
      <c r="AF61" s="40"/>
      <c r="AG61" s="39"/>
      <c r="AH61" s="40"/>
      <c r="AI61" s="40"/>
      <c r="AJ61" s="40"/>
      <c r="AK61" s="40"/>
      <c r="AL61" s="40"/>
      <c r="AM61" s="40"/>
      <c r="AN61" s="40"/>
      <c r="AO61" s="39"/>
      <c r="AP61" s="40"/>
      <c r="AQ61" s="40"/>
      <c r="AR61" s="40"/>
      <c r="AS61" s="40"/>
      <c r="AT61" s="40"/>
      <c r="AU61" s="40"/>
      <c r="AV61" s="40"/>
      <c r="AW61" s="39"/>
      <c r="AX61" s="40"/>
      <c r="AY61" s="40"/>
      <c r="AZ61" s="40"/>
      <c r="BA61" s="40"/>
      <c r="BB61" s="40"/>
      <c r="BC61" s="40"/>
      <c r="BD61" s="40"/>
      <c r="BE61" s="39"/>
      <c r="BF61" s="40"/>
      <c r="BG61" s="40"/>
      <c r="BH61" s="40"/>
      <c r="BI61" s="40"/>
      <c r="BJ61" s="40"/>
      <c r="BK61" s="40"/>
      <c r="BL61" s="40"/>
      <c r="BM61" s="39"/>
      <c r="BN61" s="40"/>
      <c r="BO61" s="40"/>
      <c r="BP61" s="40"/>
      <c r="BQ61" s="40"/>
      <c r="BR61" s="40"/>
      <c r="BS61" s="40"/>
      <c r="BT61" s="40"/>
      <c r="BU61" s="39"/>
      <c r="BV61" s="40"/>
      <c r="BW61" s="40"/>
      <c r="BX61" s="40"/>
      <c r="BY61" s="40"/>
      <c r="BZ61" s="40"/>
      <c r="CA61" s="40"/>
      <c r="CB61" s="40"/>
      <c r="CC61" s="39"/>
      <c r="CD61" s="40"/>
      <c r="CE61" s="40"/>
      <c r="CF61" s="40"/>
      <c r="CG61" s="40"/>
      <c r="CH61" s="40"/>
      <c r="CI61" s="40"/>
      <c r="CJ61" s="40"/>
      <c r="CK61" s="39"/>
      <c r="CL61" s="40"/>
      <c r="CM61" s="40"/>
      <c r="CN61" s="40"/>
      <c r="CO61" s="40"/>
      <c r="CP61" s="40"/>
      <c r="CQ61" s="40"/>
      <c r="CR61" s="40"/>
      <c r="CS61" s="39"/>
      <c r="CT61" s="40"/>
      <c r="CU61" s="40"/>
      <c r="CV61" s="40"/>
      <c r="CW61" s="40"/>
      <c r="CX61" s="40"/>
      <c r="CY61" s="40"/>
      <c r="CZ61" s="40"/>
      <c r="DA61" s="39"/>
      <c r="DB61" s="40"/>
      <c r="DC61" s="40"/>
      <c r="DD61" s="40"/>
      <c r="DE61" s="40"/>
      <c r="DF61" s="40"/>
      <c r="DG61" s="40"/>
      <c r="DH61" s="40"/>
      <c r="DI61" s="39"/>
      <c r="DJ61" s="40"/>
      <c r="DK61" s="40"/>
      <c r="DL61" s="40"/>
      <c r="DM61" s="40"/>
      <c r="DN61" s="40"/>
      <c r="DO61" s="40"/>
      <c r="DP61" s="40"/>
      <c r="DQ61" s="39"/>
      <c r="DR61" s="40"/>
      <c r="DS61" s="40"/>
      <c r="DT61" s="40"/>
      <c r="DU61" s="40"/>
      <c r="DV61" s="40"/>
      <c r="DW61" s="40"/>
      <c r="DX61" s="40"/>
      <c r="DY61" s="39"/>
      <c r="DZ61" s="40"/>
      <c r="EA61" s="40"/>
      <c r="EB61" s="40"/>
      <c r="EC61" s="40"/>
      <c r="ED61" s="40"/>
      <c r="EE61" s="40"/>
      <c r="EF61" s="40"/>
      <c r="EG61" s="39"/>
      <c r="EH61" s="40"/>
      <c r="EI61" s="40"/>
      <c r="EJ61" s="40"/>
      <c r="EK61" s="40"/>
      <c r="EL61" s="40"/>
      <c r="EM61" s="40"/>
      <c r="EN61" s="40"/>
      <c r="EO61" s="39"/>
      <c r="EP61" s="40"/>
      <c r="EQ61" s="40"/>
      <c r="ER61" s="40"/>
      <c r="ES61" s="40"/>
      <c r="ET61" s="40"/>
      <c r="EU61" s="40"/>
      <c r="EV61" s="40"/>
      <c r="EW61" s="39"/>
      <c r="EX61" s="40"/>
      <c r="EY61" s="40"/>
      <c r="EZ61" s="40"/>
      <c r="FA61" s="40"/>
      <c r="FB61" s="40"/>
      <c r="FC61" s="40"/>
      <c r="FD61" s="40"/>
      <c r="FE61" s="39"/>
      <c r="FF61" s="40"/>
      <c r="FG61" s="40"/>
      <c r="FH61" s="40"/>
      <c r="FI61" s="40"/>
      <c r="FJ61" s="40"/>
      <c r="FK61" s="40"/>
      <c r="FL61" s="40"/>
      <c r="FM61" s="39"/>
      <c r="FN61" s="40"/>
      <c r="FO61" s="40"/>
      <c r="FP61" s="40"/>
      <c r="FQ61" s="40"/>
      <c r="FR61" s="40"/>
      <c r="FS61" s="40"/>
      <c r="FT61" s="40"/>
      <c r="FU61" s="39"/>
      <c r="FV61" s="40"/>
      <c r="FW61" s="40"/>
      <c r="FX61" s="40"/>
      <c r="FY61" s="40"/>
      <c r="FZ61" s="40"/>
      <c r="GA61" s="40"/>
      <c r="GB61" s="40"/>
      <c r="GC61" s="39"/>
      <c r="GD61" s="40"/>
      <c r="GE61" s="40"/>
      <c r="GF61" s="40"/>
      <c r="GG61" s="40"/>
      <c r="GH61" s="40"/>
      <c r="GI61" s="40"/>
      <c r="GJ61" s="40"/>
      <c r="GK61" s="39"/>
      <c r="GL61" s="40"/>
      <c r="GM61" s="40"/>
      <c r="GN61" s="40"/>
      <c r="GO61" s="40"/>
      <c r="GP61" s="40"/>
      <c r="GQ61" s="40"/>
      <c r="GR61" s="40"/>
      <c r="GS61" s="39"/>
      <c r="GT61" s="40"/>
      <c r="GU61" s="40"/>
      <c r="GV61" s="40"/>
      <c r="GW61" s="40"/>
      <c r="GX61" s="40"/>
      <c r="GY61" s="40"/>
      <c r="GZ61" s="40"/>
      <c r="HA61" s="39"/>
      <c r="HB61" s="40"/>
      <c r="HC61" s="40"/>
      <c r="HD61" s="40"/>
      <c r="HE61" s="40"/>
      <c r="HF61" s="40"/>
      <c r="HG61" s="40"/>
      <c r="HH61" s="40"/>
      <c r="HI61" s="39"/>
      <c r="HJ61" s="40"/>
      <c r="HK61" s="40"/>
      <c r="HL61" s="40"/>
      <c r="HM61" s="40"/>
      <c r="HN61" s="40"/>
      <c r="HO61" s="40"/>
      <c r="HP61" s="40"/>
      <c r="HQ61" s="39"/>
      <c r="HR61" s="40"/>
      <c r="HS61" s="40"/>
      <c r="HT61" s="40"/>
      <c r="HU61" s="40"/>
      <c r="HV61" s="40"/>
      <c r="HW61" s="40"/>
      <c r="HX61" s="40"/>
      <c r="HY61" s="39"/>
      <c r="HZ61" s="40"/>
      <c r="IA61" s="40"/>
      <c r="IB61" s="40"/>
      <c r="IC61" s="40"/>
      <c r="ID61" s="40"/>
      <c r="IE61" s="40"/>
      <c r="IF61" s="40"/>
      <c r="IG61" s="39"/>
      <c r="IH61" s="40"/>
      <c r="II61" s="40"/>
      <c r="IJ61" s="40"/>
      <c r="IK61" s="40"/>
      <c r="IL61" s="40"/>
      <c r="IM61" s="40"/>
      <c r="IN61" s="40"/>
      <c r="IO61" s="39"/>
      <c r="IP61" s="40"/>
      <c r="IQ61" s="40"/>
      <c r="IR61" s="40"/>
      <c r="IS61" s="40"/>
      <c r="IT61" s="40"/>
      <c r="IU61" s="40"/>
      <c r="IV61" s="40"/>
    </row>
    <row r="62" spans="1:8" ht="14.25">
      <c r="A62" s="27" t="s">
        <v>65</v>
      </c>
      <c r="B62" s="32">
        <v>0</v>
      </c>
      <c r="C62" s="32">
        <v>0</v>
      </c>
      <c r="D62" s="114">
        <v>0</v>
      </c>
      <c r="E62" s="33">
        <v>0</v>
      </c>
      <c r="F62" s="97">
        <v>0</v>
      </c>
      <c r="G62" s="31">
        <v>0</v>
      </c>
      <c r="H62" s="31">
        <v>0</v>
      </c>
    </row>
    <row r="63" spans="1:8" ht="14.25">
      <c r="A63" s="25" t="s">
        <v>32</v>
      </c>
      <c r="B63" s="28">
        <f>SUM(B64+B65)</f>
        <v>37.94</v>
      </c>
      <c r="C63" s="28">
        <f aca="true" t="shared" si="15" ref="C63:H63">SUM(C64+C65)</f>
        <v>0</v>
      </c>
      <c r="D63" s="75">
        <f t="shared" si="15"/>
        <v>100</v>
      </c>
      <c r="E63" s="28">
        <f t="shared" si="15"/>
        <v>0</v>
      </c>
      <c r="F63" s="50">
        <f t="shared" si="15"/>
        <v>100</v>
      </c>
      <c r="G63" s="28">
        <f t="shared" si="15"/>
        <v>100</v>
      </c>
      <c r="H63" s="28">
        <f t="shared" si="15"/>
        <v>100</v>
      </c>
    </row>
    <row r="64" spans="1:8" ht="14.25">
      <c r="A64" s="24" t="s">
        <v>40</v>
      </c>
      <c r="B64" s="14">
        <v>37.94</v>
      </c>
      <c r="C64" s="14"/>
      <c r="D64" s="114">
        <v>100</v>
      </c>
      <c r="E64" s="45">
        <v>0</v>
      </c>
      <c r="F64" s="97">
        <v>100</v>
      </c>
      <c r="G64" s="4">
        <v>100</v>
      </c>
      <c r="H64" s="4">
        <v>100</v>
      </c>
    </row>
    <row r="65" spans="1:8" ht="28.5">
      <c r="A65" s="24" t="s">
        <v>35</v>
      </c>
      <c r="B65" s="14">
        <v>0</v>
      </c>
      <c r="C65" s="14">
        <v>0</v>
      </c>
      <c r="D65" s="106">
        <v>0</v>
      </c>
      <c r="E65" s="16">
        <v>0</v>
      </c>
      <c r="F65" s="97">
        <v>0</v>
      </c>
      <c r="G65" s="4">
        <v>0</v>
      </c>
      <c r="H65" s="4">
        <v>0</v>
      </c>
    </row>
    <row r="66" spans="1:8" s="89" customFormat="1" ht="16.5" customHeight="1">
      <c r="A66" s="83" t="s">
        <v>7</v>
      </c>
      <c r="B66" s="84">
        <v>8152.61</v>
      </c>
      <c r="C66" s="84">
        <v>3525.94</v>
      </c>
      <c r="D66" s="85">
        <v>15600</v>
      </c>
      <c r="E66" s="86">
        <v>8727.94</v>
      </c>
      <c r="F66" s="87">
        <v>0</v>
      </c>
      <c r="G66" s="88">
        <v>0</v>
      </c>
      <c r="H66" s="88">
        <v>0</v>
      </c>
    </row>
    <row r="67" spans="1:8" s="89" customFormat="1" ht="15.75" customHeight="1">
      <c r="A67" s="83" t="s">
        <v>8</v>
      </c>
      <c r="B67" s="84">
        <v>0</v>
      </c>
      <c r="C67" s="84">
        <v>0</v>
      </c>
      <c r="D67" s="85">
        <v>0</v>
      </c>
      <c r="E67" s="86">
        <v>0</v>
      </c>
      <c r="F67" s="87">
        <v>0</v>
      </c>
      <c r="G67" s="88">
        <v>0</v>
      </c>
      <c r="H67" s="88">
        <v>0</v>
      </c>
    </row>
    <row r="68" spans="1:8" s="103" customFormat="1" ht="14.25">
      <c r="A68" s="90" t="s">
        <v>9</v>
      </c>
      <c r="B68" s="102">
        <f>SUM(B36+B66+B67)</f>
        <v>71055.76</v>
      </c>
      <c r="C68" s="102">
        <f aca="true" t="shared" si="16" ref="C68:H68">SUM(C36+C66+C67)</f>
        <v>70249.64</v>
      </c>
      <c r="D68" s="92">
        <f t="shared" si="16"/>
        <v>77761</v>
      </c>
      <c r="E68" s="91">
        <f t="shared" si="16"/>
        <v>66077.94</v>
      </c>
      <c r="F68" s="91">
        <f t="shared" si="16"/>
        <v>53050</v>
      </c>
      <c r="G68" s="91">
        <f t="shared" si="16"/>
        <v>53050</v>
      </c>
      <c r="H68" s="91">
        <f t="shared" si="16"/>
        <v>53050</v>
      </c>
    </row>
    <row r="69" spans="2:8" ht="14.25">
      <c r="B69" s="5"/>
      <c r="C69" s="5"/>
      <c r="D69" s="109"/>
      <c r="E69" s="5"/>
      <c r="F69" s="100"/>
      <c r="G69" s="5"/>
      <c r="H69" s="5"/>
    </row>
    <row r="70" spans="1:8" s="103" customFormat="1" ht="14.25">
      <c r="A70" s="104" t="s">
        <v>10</v>
      </c>
      <c r="B70" s="105">
        <f>B34-B68</f>
        <v>2920.3699999999953</v>
      </c>
      <c r="C70" s="105">
        <f aca="true" t="shared" si="17" ref="C70:H70">C34-C68</f>
        <v>9757.740000000005</v>
      </c>
      <c r="D70" s="105">
        <f t="shared" si="17"/>
        <v>1405</v>
      </c>
      <c r="E70" s="97">
        <f t="shared" si="17"/>
        <v>8605.209999999992</v>
      </c>
      <c r="F70" s="97">
        <f t="shared" si="17"/>
        <v>15416</v>
      </c>
      <c r="G70" s="97">
        <f t="shared" si="17"/>
        <v>15416</v>
      </c>
      <c r="H70" s="97">
        <f t="shared" si="17"/>
        <v>15416</v>
      </c>
    </row>
    <row r="72" spans="4:5" ht="14.25">
      <c r="D72">
        <v>100</v>
      </c>
      <c r="E72" s="5">
        <f>SUM(F7)</f>
        <v>63050</v>
      </c>
    </row>
    <row r="73" spans="4:5" ht="14.25">
      <c r="D73">
        <v>200</v>
      </c>
      <c r="E73" s="5">
        <f>SUM(F17)</f>
        <v>1505</v>
      </c>
    </row>
    <row r="74" spans="4:5" ht="14.25">
      <c r="D74">
        <v>300</v>
      </c>
      <c r="E74" s="5">
        <f>SUM(F27)</f>
        <v>3911</v>
      </c>
    </row>
    <row r="75" spans="4:5" ht="14.25">
      <c r="D75" t="s">
        <v>42</v>
      </c>
      <c r="E75" s="5">
        <f>SUM(E72:E74)</f>
        <v>68466</v>
      </c>
    </row>
    <row r="76" spans="4:5" ht="14.25">
      <c r="D76">
        <v>600</v>
      </c>
      <c r="E76" s="5">
        <f>SUM(F39+F40+F41+F42+F43+F44+F46+F49+F50+F52+F54+F56+F58+F63)</f>
        <v>53050</v>
      </c>
    </row>
    <row r="77" spans="4:5" ht="14.25">
      <c r="D77">
        <v>700</v>
      </c>
      <c r="E77" s="5">
        <f>SUM(F66)</f>
        <v>0</v>
      </c>
    </row>
    <row r="78" spans="4:5" ht="14.25">
      <c r="D78">
        <v>800</v>
      </c>
      <c r="E78" s="5">
        <f>SUM(F67)</f>
        <v>0</v>
      </c>
    </row>
    <row r="79" spans="4:5" ht="14.25">
      <c r="D79" t="s">
        <v>43</v>
      </c>
      <c r="E79" s="5">
        <f>SUM(E76:E78)</f>
        <v>53050</v>
      </c>
    </row>
    <row r="80" spans="4:5" ht="14.25">
      <c r="D80" t="s">
        <v>44</v>
      </c>
      <c r="E80" s="5">
        <f>SUM(E75-E79)</f>
        <v>15416</v>
      </c>
    </row>
    <row r="81" ht="13.5" customHeight="1"/>
    <row r="84" spans="1:2" ht="14.25">
      <c r="A84" t="s">
        <v>76</v>
      </c>
      <c r="B84" s="116">
        <v>43404</v>
      </c>
    </row>
    <row r="85" spans="1:3" ht="14.25">
      <c r="A85" t="s">
        <v>77</v>
      </c>
      <c r="B85" s="116">
        <v>43407</v>
      </c>
      <c r="C85" s="116">
        <v>43423</v>
      </c>
    </row>
    <row r="86" spans="1:4" ht="14.25">
      <c r="A86" t="s">
        <v>78</v>
      </c>
      <c r="B86" s="116">
        <v>43462</v>
      </c>
      <c r="C86" t="s">
        <v>80</v>
      </c>
      <c r="D86" t="s">
        <v>79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Footer>&amp;C&amp;P
</oddFooter>
  </headerFooter>
  <ignoredErrors>
    <ignoredError sqref="C10 E17" formula="1"/>
    <ignoredError sqref="G13:H13 C21" formulaRange="1"/>
    <ignoredError sqref="C27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Alena Chmurna</cp:lastModifiedBy>
  <cp:lastPrinted>2018-12-03T16:01:00Z</cp:lastPrinted>
  <dcterms:created xsi:type="dcterms:W3CDTF">2012-08-06T08:22:07Z</dcterms:created>
  <dcterms:modified xsi:type="dcterms:W3CDTF">2019-01-22T08:16:23Z</dcterms:modified>
  <cp:category/>
  <cp:version/>
  <cp:contentType/>
  <cp:contentStatus/>
</cp:coreProperties>
</file>